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2980" windowHeight="100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2" i="1" l="1"/>
  <c r="P11" i="1"/>
  <c r="P10" i="1"/>
  <c r="P9" i="1"/>
  <c r="P8" i="1"/>
  <c r="P7" i="1"/>
  <c r="P6" i="1"/>
  <c r="P5" i="1"/>
  <c r="K12" i="1"/>
  <c r="K11" i="1"/>
  <c r="K10" i="1"/>
  <c r="K9" i="1"/>
  <c r="K8" i="1"/>
  <c r="K7" i="1"/>
  <c r="K6" i="1"/>
  <c r="K5" i="1"/>
  <c r="F6" i="1"/>
  <c r="F7" i="1"/>
  <c r="F8" i="1"/>
  <c r="F9" i="1"/>
  <c r="F10" i="1"/>
  <c r="F11" i="1"/>
  <c r="F12" i="1"/>
  <c r="F5" i="1"/>
  <c r="K14" i="1" l="1"/>
  <c r="P14" i="1"/>
  <c r="F14" i="1" l="1"/>
  <c r="P15" i="1" s="1"/>
  <c r="P16" i="1" s="1"/>
  <c r="H14" i="1" l="1"/>
  <c r="C14" i="1"/>
  <c r="B14" i="1"/>
  <c r="J13" i="1"/>
  <c r="H13" i="1"/>
  <c r="C13" i="1"/>
  <c r="E13" i="1" s="1"/>
  <c r="B13" i="1"/>
  <c r="M12" i="1"/>
  <c r="O12" i="1" s="1"/>
  <c r="J12" i="1"/>
  <c r="I12" i="1"/>
  <c r="E12" i="1"/>
  <c r="D12" i="1"/>
  <c r="M11" i="1"/>
  <c r="O11" i="1" s="1"/>
  <c r="J11" i="1"/>
  <c r="I11" i="1"/>
  <c r="E11" i="1"/>
  <c r="D11" i="1"/>
  <c r="O10" i="1"/>
  <c r="M10" i="1"/>
  <c r="N10" i="1" s="1"/>
  <c r="J10" i="1"/>
  <c r="I10" i="1"/>
  <c r="E10" i="1"/>
  <c r="D10" i="1"/>
  <c r="O9" i="1"/>
  <c r="N9" i="1"/>
  <c r="M9" i="1"/>
  <c r="J9" i="1"/>
  <c r="I9" i="1"/>
  <c r="E9" i="1"/>
  <c r="D9" i="1"/>
  <c r="M8" i="1"/>
  <c r="O8" i="1" s="1"/>
  <c r="J8" i="1"/>
  <c r="I8" i="1"/>
  <c r="E8" i="1"/>
  <c r="D8" i="1"/>
  <c r="M7" i="1"/>
  <c r="O7" i="1" s="1"/>
  <c r="J7" i="1"/>
  <c r="I7" i="1"/>
  <c r="E7" i="1"/>
  <c r="D7" i="1"/>
  <c r="O6" i="1"/>
  <c r="M6" i="1"/>
  <c r="N6" i="1" s="1"/>
  <c r="J6" i="1"/>
  <c r="I6" i="1"/>
  <c r="I13" i="1" s="1"/>
  <c r="E6" i="1"/>
  <c r="D6" i="1"/>
  <c r="O5" i="1"/>
  <c r="N5" i="1"/>
  <c r="M5" i="1"/>
  <c r="J5" i="1"/>
  <c r="I5" i="1"/>
  <c r="I14" i="1" s="1"/>
  <c r="E5" i="1"/>
  <c r="D5" i="1"/>
  <c r="M4" i="1"/>
  <c r="M14" i="1" s="1"/>
  <c r="J4" i="1"/>
  <c r="I4" i="1"/>
  <c r="E4" i="1"/>
  <c r="D4" i="1"/>
  <c r="D14" i="1" s="1"/>
  <c r="N8" i="1" l="1"/>
  <c r="O4" i="1"/>
  <c r="M13" i="1"/>
  <c r="N4" i="1"/>
  <c r="N12" i="1"/>
  <c r="D13" i="1"/>
  <c r="N7" i="1"/>
  <c r="N11" i="1"/>
  <c r="N13" i="1" l="1"/>
  <c r="O13" i="1"/>
  <c r="N14" i="1"/>
</calcChain>
</file>

<file path=xl/comments1.xml><?xml version="1.0" encoding="utf-8"?>
<comments xmlns="http://schemas.openxmlformats.org/spreadsheetml/2006/main">
  <authors>
    <author>Maydan</author>
  </authors>
  <commentLis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Maydan:</t>
        </r>
        <r>
          <rPr>
            <sz val="8"/>
            <color indexed="81"/>
            <rFont val="Tahoma"/>
            <family val="2"/>
            <charset val="204"/>
          </rPr>
          <t xml:space="preserve">
Здесь вводится усредненный расход образцового прибора.
Если такой функции как  усредненный расход в эталоне нет, то этот раход вычисляется делением накопленного объема на время накопления.
При вычислении важно правильно указать размерность и не перепутать литры в секунду с метрами куб. в час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Maydan:</t>
        </r>
        <r>
          <rPr>
            <sz val="8"/>
            <color indexed="81"/>
            <rFont val="Tahoma"/>
            <family val="2"/>
            <charset val="204"/>
          </rPr>
          <t xml:space="preserve">
Здесь вводится усредненный расход образцового прибора.
Если такой функции как  усредненный расход в эталоне нет, то этот раход вычисляется делением накопленного объема на время накопления.
При вычислении важно правильно указать размерность и не перепутать литры в секунду с метрами куб. в час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Maydan:</t>
        </r>
        <r>
          <rPr>
            <sz val="8"/>
            <color indexed="81"/>
            <rFont val="Tahoma"/>
            <family val="2"/>
            <charset val="204"/>
          </rPr>
          <t xml:space="preserve">
Здесь вводится усредненный расход образцового прибора.
Если такой функции как  усредненный расход в эталоне нет, то этот раход вычисляется делением накопленного объема на время накопления.
При вычислении важно правильно указать размерность и не перепутать литры в секунду с метрами куб. в час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Maydan:</t>
        </r>
        <r>
          <rPr>
            <sz val="8"/>
            <color indexed="81"/>
            <rFont val="Tahoma"/>
            <family val="2"/>
            <charset val="204"/>
          </rPr>
          <t xml:space="preserve">
Здесь вводится усредненный расход образцового прибора.
Если такой функции как  усредненный расход в эталоне нет, то этот раход вычисляется делением накопленного объема на время накопления.
При вычислении важно правильно указать размерность и не перепутать литры в секунду с метрами куб. в час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Maydan:</t>
        </r>
        <r>
          <rPr>
            <sz val="8"/>
            <color indexed="81"/>
            <rFont val="Tahoma"/>
            <family val="2"/>
            <charset val="204"/>
          </rPr>
          <t xml:space="preserve">
Здесь вводится усредненный расход образцового прибора.
Если такой функции как  усредненный расход в эталоне нет, то этот раход вычисляется делением накопленного объема на время накопления.
При вычислении важно правильно указать размерность и не перепутать литры в секунду с метрами куб. в час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Maydan:</t>
        </r>
        <r>
          <rPr>
            <sz val="8"/>
            <color indexed="81"/>
            <rFont val="Tahoma"/>
            <family val="2"/>
            <charset val="204"/>
          </rPr>
          <t xml:space="preserve">
Здесь вводится усредненный расход образцового прибора.
Если такой функции как  усредненный расход в эталоне нет, то этот раход вычисляется делением накопленного объема на время накопления.
При вычислении важно правильно указать размерность и не перепутать литры в секунду с метрами куб. в час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Maydan:</t>
        </r>
        <r>
          <rPr>
            <sz val="8"/>
            <color indexed="81"/>
            <rFont val="Tahoma"/>
            <family val="2"/>
            <charset val="204"/>
          </rPr>
          <t xml:space="preserve">
Здесь вводится усредненный расход образцового прибора.
Если такой функции как  усредненный расход в эталоне нет, то этот раход вычисляется делением накопленного объема на время накопления.
При вычислении важно правильно указать размерность и не перепутать литры в секунду с метрами куб. в час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Maydan:</t>
        </r>
        <r>
          <rPr>
            <sz val="8"/>
            <color indexed="81"/>
            <rFont val="Tahoma"/>
            <family val="2"/>
            <charset val="204"/>
          </rPr>
          <t xml:space="preserve">
Здесь вводится усредненный расход образцового прибора.
Если такой функции как  усредненный расход в эталоне нет, то этот раход вычисляется делением накопленного объема на время накопления.
При вычислении важно правильно указать размерность и не перепутать литры в секунду с метрами куб. в час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Maydan:</t>
        </r>
        <r>
          <rPr>
            <sz val="8"/>
            <color indexed="81"/>
            <rFont val="Tahoma"/>
            <family val="2"/>
            <charset val="204"/>
          </rPr>
          <t xml:space="preserve">
Здесь вводится усредненный расход образцового прибора.
Если такой функции как  усредненный расход в эталоне нет, то этот раход вычисляется делением накопленного объема на время накопления.
При вычислении важно правильно указать размерность и не перепутать литры в секунду с метрами куб. в час</t>
        </r>
      </text>
    </comment>
  </commentList>
</comments>
</file>

<file path=xl/sharedStrings.xml><?xml version="1.0" encoding="utf-8"?>
<sst xmlns="http://schemas.openxmlformats.org/spreadsheetml/2006/main" count="27" uniqueCount="16">
  <si>
    <t>Испытание №5, Q=0,7 м3/ч</t>
  </si>
  <si>
    <t>Канал №1</t>
  </si>
  <si>
    <t>Канал №2</t>
  </si>
  <si>
    <t>Среднее</t>
  </si>
  <si>
    <t>№ изм.</t>
  </si>
  <si>
    <t>Стенд</t>
  </si>
  <si>
    <t>расход</t>
  </si>
  <si>
    <t>погр-ть абс</t>
  </si>
  <si>
    <t>погр-ть, %</t>
  </si>
  <si>
    <t>СКО</t>
  </si>
  <si>
    <r>
      <t>dG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</si>
  <si>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Noise:</t>
  </si>
  <si>
    <t>ср.шум</t>
  </si>
  <si>
    <t>ср.шум/корень</t>
  </si>
  <si>
    <t>малы массивы данных для лучшего совпадения</t>
  </si>
  <si>
    <t>Примерно совпадает с правилом корня из двух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</si>
</sst>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00_р_._-;\-* #,##0.0000_р_._-;_-* &quot;-&quot;????_р_._-;_-@_-"/>
    <numFmt numFmtId="165" formatCode="0.0000"/>
    <numFmt numFmtId="166" formatCode="0.00000"/>
    <numFmt numFmtId="167" formatCode="#,##0.000_ ;\-#,##0.000\ "/>
    <numFmt numFmtId="168" formatCode="0.000000"/>
    <numFmt numFmtId="169" formatCode="0.000"/>
    <numFmt numFmtId="170" formatCode="#,##0.00000000_ ;\-#,##0.000000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65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3" fillId="0" borderId="0" xfId="0" applyFont="1" applyAlignment="1">
      <alignment horizontal="right"/>
    </xf>
    <xf numFmtId="168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0" fillId="0" borderId="17" xfId="0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170" fontId="0" fillId="0" borderId="22" xfId="0" applyNumberFormat="1" applyBorder="1" applyAlignment="1">
      <alignment horizontal="center"/>
    </xf>
    <xf numFmtId="169" fontId="3" fillId="0" borderId="23" xfId="0" applyNumberFormat="1" applyFont="1" applyBorder="1" applyAlignment="1">
      <alignment horizontal="right"/>
    </xf>
    <xf numFmtId="0" fontId="0" fillId="0" borderId="25" xfId="0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167" fontId="0" fillId="0" borderId="27" xfId="0" applyNumberFormat="1" applyBorder="1" applyAlignment="1">
      <alignment horizontal="center"/>
    </xf>
    <xf numFmtId="0" fontId="0" fillId="0" borderId="28" xfId="0" applyBorder="1"/>
    <xf numFmtId="166" fontId="3" fillId="0" borderId="18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167" fontId="0" fillId="0" borderId="29" xfId="0" applyNumberFormat="1" applyBorder="1" applyAlignment="1">
      <alignment horizontal="center"/>
    </xf>
    <xf numFmtId="164" fontId="2" fillId="0" borderId="28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166" fontId="3" fillId="2" borderId="18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AFA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U27" sqref="U27"/>
    </sheetView>
  </sheetViews>
  <sheetFormatPr defaultRowHeight="15" x14ac:dyDescent="0.25"/>
  <cols>
    <col min="2" max="3" width="9.5703125" bestFit="1" customWidth="1"/>
    <col min="4" max="4" width="10.5703125" bestFit="1" customWidth="1"/>
    <col min="5" max="5" width="9.5703125" bestFit="1" customWidth="1"/>
    <col min="6" max="6" width="11.42578125" customWidth="1"/>
    <col min="7" max="7" width="3.5703125" customWidth="1"/>
    <col min="8" max="8" width="9.5703125" bestFit="1" customWidth="1"/>
    <col min="9" max="9" width="10.5703125" bestFit="1" customWidth="1"/>
    <col min="10" max="10" width="9.5703125" bestFit="1" customWidth="1"/>
    <col min="11" max="11" width="12.140625" customWidth="1"/>
    <col min="12" max="12" width="3.42578125" customWidth="1"/>
    <col min="13" max="13" width="9.5703125" bestFit="1" customWidth="1"/>
    <col min="14" max="14" width="10.5703125" bestFit="1" customWidth="1"/>
    <col min="15" max="15" width="9.5703125" bestFit="1" customWidth="1"/>
    <col min="16" max="16" width="12.28515625" customWidth="1"/>
  </cols>
  <sheetData>
    <row r="1" spans="1:16" ht="15.75" thickBot="1" x14ac:dyDescent="0.3">
      <c r="A1" t="s">
        <v>0</v>
      </c>
    </row>
    <row r="2" spans="1:16" ht="15.75" thickBot="1" x14ac:dyDescent="0.3">
      <c r="C2" s="50" t="s">
        <v>1</v>
      </c>
      <c r="D2" s="51"/>
      <c r="E2" s="52"/>
      <c r="F2" s="32"/>
      <c r="G2" s="30"/>
      <c r="H2" s="50" t="s">
        <v>2</v>
      </c>
      <c r="I2" s="51"/>
      <c r="J2" s="52"/>
      <c r="K2" s="32"/>
      <c r="L2" s="1"/>
      <c r="M2" s="50" t="s">
        <v>3</v>
      </c>
      <c r="N2" s="51"/>
      <c r="O2" s="52"/>
      <c r="P2" s="32"/>
    </row>
    <row r="3" spans="1:16" ht="18" thickBot="1" x14ac:dyDescent="0.3">
      <c r="A3" s="2" t="s">
        <v>4</v>
      </c>
      <c r="B3" s="3" t="s">
        <v>5</v>
      </c>
      <c r="C3" s="4" t="s">
        <v>6</v>
      </c>
      <c r="D3" s="5" t="s">
        <v>7</v>
      </c>
      <c r="E3" s="43" t="s">
        <v>8</v>
      </c>
      <c r="F3" s="33" t="s">
        <v>10</v>
      </c>
      <c r="G3" s="30"/>
      <c r="H3" s="4" t="s">
        <v>6</v>
      </c>
      <c r="I3" s="5" t="s">
        <v>7</v>
      </c>
      <c r="J3" s="43" t="s">
        <v>8</v>
      </c>
      <c r="K3" s="33" t="s">
        <v>10</v>
      </c>
      <c r="L3" s="1"/>
      <c r="M3" s="6" t="s">
        <v>6</v>
      </c>
      <c r="N3" s="7" t="s">
        <v>7</v>
      </c>
      <c r="O3" s="37" t="s">
        <v>8</v>
      </c>
      <c r="P3" s="33" t="s">
        <v>10</v>
      </c>
    </row>
    <row r="4" spans="1:16" x14ac:dyDescent="0.25">
      <c r="A4" s="8">
        <v>1</v>
      </c>
      <c r="B4" s="9">
        <v>0.70886375047995986</v>
      </c>
      <c r="C4" s="10">
        <v>0.71726724104128869</v>
      </c>
      <c r="D4" s="11">
        <f>C4-B4</f>
        <v>8.4034905613288302E-3</v>
      </c>
      <c r="E4" s="44">
        <f>(C4-B4)/B4*100</f>
        <v>1.1854874163954592</v>
      </c>
      <c r="F4" s="34"/>
      <c r="G4" s="31"/>
      <c r="H4" s="10">
        <v>0.7146650887405227</v>
      </c>
      <c r="I4" s="11">
        <f>H4-B4</f>
        <v>5.8013382605628383E-3</v>
      </c>
      <c r="J4" s="44">
        <f>(H4-B4)/B4*100</f>
        <v>0.81839962286614998</v>
      </c>
      <c r="K4" s="34"/>
      <c r="L4" s="12"/>
      <c r="M4" s="13">
        <f>(C4+H4)/2</f>
        <v>0.7159661648909057</v>
      </c>
      <c r="N4" s="14">
        <f>M4-B4</f>
        <v>7.1024144109458343E-3</v>
      </c>
      <c r="O4" s="38">
        <f>(M4-B4)/B4*100</f>
        <v>1.0019435196308046</v>
      </c>
      <c r="P4" s="34"/>
    </row>
    <row r="5" spans="1:16" x14ac:dyDescent="0.25">
      <c r="A5" s="8">
        <v>2</v>
      </c>
      <c r="B5" s="9">
        <v>0.71079520213238556</v>
      </c>
      <c r="C5" s="15">
        <v>0.71849354958262002</v>
      </c>
      <c r="D5" s="16">
        <f t="shared" ref="D5:D12" si="0">C5-B5</f>
        <v>7.6983474502344551E-3</v>
      </c>
      <c r="E5" s="39">
        <f t="shared" ref="E5:E13" si="1">(C5-B5)/B5*100</f>
        <v>1.0830612569048599</v>
      </c>
      <c r="F5" s="35">
        <f>(C5-C4)*(C5-C4)</f>
        <v>1.5038326385421556E-6</v>
      </c>
      <c r="G5" s="31"/>
      <c r="H5" s="15">
        <v>0.72001129484849025</v>
      </c>
      <c r="I5" s="16">
        <f t="shared" ref="I5:I12" si="2">H5-B5</f>
        <v>9.2160927161046846E-3</v>
      </c>
      <c r="J5" s="39">
        <f t="shared" ref="J5:J13" si="3">(H5-B5)/B5*100</f>
        <v>1.2965890439969778</v>
      </c>
      <c r="K5" s="35">
        <f>(H5-H4)*(H5-H4)</f>
        <v>2.8581919748869472E-5</v>
      </c>
      <c r="L5" s="12"/>
      <c r="M5" s="17">
        <f t="shared" ref="M5:M12" si="4">(C5+H5)/2</f>
        <v>0.71925242221555519</v>
      </c>
      <c r="N5" s="18">
        <f t="shared" ref="N5:N12" si="5">M5-B5</f>
        <v>8.4572200831696254E-3</v>
      </c>
      <c r="O5" s="39">
        <f t="shared" ref="O5:O12" si="6">(M5-B5)/B5*100</f>
        <v>1.1898251504509267</v>
      </c>
      <c r="P5" s="35">
        <f>(M5-M4)*(M5-M4)</f>
        <v>1.0799487203812414E-5</v>
      </c>
    </row>
    <row r="6" spans="1:16" x14ac:dyDescent="0.25">
      <c r="A6" s="8">
        <v>3</v>
      </c>
      <c r="B6" s="9">
        <v>0.71144136043397932</v>
      </c>
      <c r="C6" s="15">
        <v>0.71637609299308114</v>
      </c>
      <c r="D6" s="16">
        <f t="shared" si="0"/>
        <v>4.9347325591018176E-3</v>
      </c>
      <c r="E6" s="39">
        <f t="shared" si="1"/>
        <v>0.69362463774830718</v>
      </c>
      <c r="F6" s="35">
        <f t="shared" ref="F6:F12" si="7">(C6-C5)*(C6-C5)</f>
        <v>4.4836224085816233E-6</v>
      </c>
      <c r="G6" s="31"/>
      <c r="H6" s="15">
        <v>0.71847920238685092</v>
      </c>
      <c r="I6" s="16">
        <f t="shared" si="2"/>
        <v>7.0378419528716041E-3</v>
      </c>
      <c r="J6" s="39">
        <f t="shared" si="3"/>
        <v>0.98923710993953451</v>
      </c>
      <c r="K6" s="35">
        <f t="shared" ref="K6:K12" si="8">(H6-H5)*(H6-H5)</f>
        <v>2.3473073110120396E-6</v>
      </c>
      <c r="L6" s="12"/>
      <c r="M6" s="17">
        <f t="shared" si="4"/>
        <v>0.71742764768996603</v>
      </c>
      <c r="N6" s="18">
        <f t="shared" si="5"/>
        <v>5.9862872559867109E-3</v>
      </c>
      <c r="O6" s="39">
        <f t="shared" si="6"/>
        <v>0.84143087384392079</v>
      </c>
      <c r="P6" s="35">
        <f t="shared" ref="P6:P12" si="9">(M6-M5)*(M6-M5)</f>
        <v>3.3298020692391323E-6</v>
      </c>
    </row>
    <row r="7" spans="1:16" x14ac:dyDescent="0.25">
      <c r="A7" s="8">
        <v>4</v>
      </c>
      <c r="B7" s="9">
        <v>0.7115890178094918</v>
      </c>
      <c r="C7" s="15">
        <v>0.71729347193053672</v>
      </c>
      <c r="D7" s="16">
        <f t="shared" si="0"/>
        <v>5.7044541210449218E-3</v>
      </c>
      <c r="E7" s="39">
        <f t="shared" si="1"/>
        <v>0.80165010677162118</v>
      </c>
      <c r="F7" s="35">
        <f t="shared" si="7"/>
        <v>8.4158411488713232E-7</v>
      </c>
      <c r="G7" s="31"/>
      <c r="H7" s="15">
        <v>0.7179993999611739</v>
      </c>
      <c r="I7" s="16">
        <f t="shared" si="2"/>
        <v>6.4103821516821036E-3</v>
      </c>
      <c r="J7" s="39">
        <f t="shared" si="3"/>
        <v>0.90085456509930373</v>
      </c>
      <c r="K7" s="35">
        <f t="shared" si="8"/>
        <v>2.3021036768555499E-7</v>
      </c>
      <c r="L7" s="12"/>
      <c r="M7" s="17">
        <f t="shared" si="4"/>
        <v>0.71764643594585531</v>
      </c>
      <c r="N7" s="18">
        <f t="shared" si="5"/>
        <v>6.0574181363635127E-3</v>
      </c>
      <c r="O7" s="39">
        <f t="shared" si="6"/>
        <v>0.85125233593546235</v>
      </c>
      <c r="P7" s="35">
        <f t="shared" si="9"/>
        <v>4.7868300915072859E-8</v>
      </c>
    </row>
    <row r="8" spans="1:16" x14ac:dyDescent="0.25">
      <c r="A8" s="8">
        <v>5</v>
      </c>
      <c r="B8" s="9">
        <v>0.71118837602109863</v>
      </c>
      <c r="C8" s="15">
        <v>0.71528157704322037</v>
      </c>
      <c r="D8" s="16">
        <f t="shared" si="0"/>
        <v>4.0932010221217396E-3</v>
      </c>
      <c r="E8" s="39">
        <f t="shared" si="1"/>
        <v>0.57554385872025382</v>
      </c>
      <c r="F8" s="35">
        <f t="shared" si="7"/>
        <v>4.0477210376096505E-6</v>
      </c>
      <c r="G8" s="31"/>
      <c r="H8" s="15">
        <v>0.71330497855743613</v>
      </c>
      <c r="I8" s="16">
        <f t="shared" si="2"/>
        <v>2.1166025363374974E-3</v>
      </c>
      <c r="J8" s="39">
        <f t="shared" si="3"/>
        <v>0.2976148946892665</v>
      </c>
      <c r="K8" s="35">
        <f t="shared" si="8"/>
        <v>2.203759231587129E-5</v>
      </c>
      <c r="L8" s="12"/>
      <c r="M8" s="17">
        <f t="shared" si="4"/>
        <v>0.71429327780032825</v>
      </c>
      <c r="N8" s="18">
        <f t="shared" si="5"/>
        <v>3.1049017792296185E-3</v>
      </c>
      <c r="O8" s="39">
        <f t="shared" si="6"/>
        <v>0.43657937670476016</v>
      </c>
      <c r="P8" s="35">
        <f t="shared" si="9"/>
        <v>1.1243669548914456E-5</v>
      </c>
    </row>
    <row r="9" spans="1:16" x14ac:dyDescent="0.25">
      <c r="A9" s="8">
        <v>6</v>
      </c>
      <c r="B9" s="9">
        <v>0.7108864358918664</v>
      </c>
      <c r="C9" s="15">
        <v>0.71573446639837168</v>
      </c>
      <c r="D9" s="16">
        <f t="shared" si="0"/>
        <v>4.8480305065052853E-3</v>
      </c>
      <c r="E9" s="39">
        <f t="shared" si="1"/>
        <v>0.68196975799981696</v>
      </c>
      <c r="F9" s="35">
        <f t="shared" si="7"/>
        <v>2.051087680093686E-7</v>
      </c>
      <c r="G9" s="31"/>
      <c r="H9" s="15">
        <v>0.71316796001953398</v>
      </c>
      <c r="I9" s="16">
        <f t="shared" si="2"/>
        <v>2.281524127667578E-3</v>
      </c>
      <c r="J9" s="39">
        <f t="shared" si="3"/>
        <v>0.32094073152559388</v>
      </c>
      <c r="K9" s="35">
        <f t="shared" si="8"/>
        <v>1.8774079728844563E-8</v>
      </c>
      <c r="L9" s="12"/>
      <c r="M9" s="17">
        <f t="shared" si="4"/>
        <v>0.71445121320895288</v>
      </c>
      <c r="N9" s="18">
        <f t="shared" si="5"/>
        <v>3.5647773170864872E-3</v>
      </c>
      <c r="O9" s="39">
        <f t="shared" si="6"/>
        <v>0.5014552447627133</v>
      </c>
      <c r="P9" s="35">
        <f t="shared" si="9"/>
        <v>2.4943593297429506E-8</v>
      </c>
    </row>
    <row r="10" spans="1:16" x14ac:dyDescent="0.25">
      <c r="A10" s="8">
        <v>7</v>
      </c>
      <c r="B10" s="9">
        <v>0.71081625399834147</v>
      </c>
      <c r="C10" s="15">
        <v>0.7133402749589679</v>
      </c>
      <c r="D10" s="16">
        <f t="shared" si="0"/>
        <v>2.5240209606264274E-3</v>
      </c>
      <c r="E10" s="39">
        <f t="shared" si="1"/>
        <v>0.35508768214412789</v>
      </c>
      <c r="F10" s="35">
        <f t="shared" si="7"/>
        <v>5.732152648514349E-6</v>
      </c>
      <c r="G10" s="31"/>
      <c r="H10" s="15">
        <v>0.7143991670049239</v>
      </c>
      <c r="I10" s="16">
        <f t="shared" si="2"/>
        <v>3.5829130065824222E-3</v>
      </c>
      <c r="J10" s="39">
        <f t="shared" si="3"/>
        <v>0.50405614480937044</v>
      </c>
      <c r="K10" s="35">
        <f t="shared" si="8"/>
        <v>1.5158706408729371E-6</v>
      </c>
      <c r="L10" s="12"/>
      <c r="M10" s="17">
        <f t="shared" si="4"/>
        <v>0.7138697209819459</v>
      </c>
      <c r="N10" s="18">
        <f t="shared" si="5"/>
        <v>3.0534669836044248E-3</v>
      </c>
      <c r="O10" s="39">
        <f t="shared" si="6"/>
        <v>0.42957191347674911</v>
      </c>
      <c r="P10" s="35">
        <f t="shared" si="9"/>
        <v>3.381332100695436E-7</v>
      </c>
    </row>
    <row r="11" spans="1:16" x14ac:dyDescent="0.25">
      <c r="A11" s="8">
        <v>8</v>
      </c>
      <c r="B11" s="9">
        <v>0.71045854178384305</v>
      </c>
      <c r="C11" s="15">
        <v>0.71256375412526696</v>
      </c>
      <c r="D11" s="16">
        <f t="shared" si="0"/>
        <v>2.1052123414239121E-3</v>
      </c>
      <c r="E11" s="39">
        <f t="shared" si="1"/>
        <v>0.29631740877350488</v>
      </c>
      <c r="F11" s="35">
        <f t="shared" si="7"/>
        <v>6.0298460517160977E-7</v>
      </c>
      <c r="G11" s="31"/>
      <c r="H11" s="15">
        <v>0.71122249086705613</v>
      </c>
      <c r="I11" s="16">
        <f t="shared" si="2"/>
        <v>7.6394908321308908E-4</v>
      </c>
      <c r="J11" s="39">
        <f t="shared" si="3"/>
        <v>0.10752901658342233</v>
      </c>
      <c r="K11" s="35">
        <f t="shared" si="8"/>
        <v>1.0091271284898441E-5</v>
      </c>
      <c r="L11" s="12"/>
      <c r="M11" s="17">
        <f t="shared" si="4"/>
        <v>0.71189312249616155</v>
      </c>
      <c r="N11" s="18">
        <f t="shared" si="5"/>
        <v>1.4345807123185006E-3</v>
      </c>
      <c r="O11" s="39">
        <f t="shared" si="6"/>
        <v>0.20192321267846358</v>
      </c>
      <c r="P11" s="35">
        <f t="shared" si="9"/>
        <v>3.9069415740049984E-6</v>
      </c>
    </row>
    <row r="12" spans="1:16" ht="15.75" thickBot="1" x14ac:dyDescent="0.3">
      <c r="A12" s="4">
        <v>9</v>
      </c>
      <c r="B12" s="19">
        <v>0.71028332412595696</v>
      </c>
      <c r="C12" s="20">
        <v>0.71420169175545478</v>
      </c>
      <c r="D12" s="21">
        <f t="shared" si="0"/>
        <v>3.9183676294978209E-3</v>
      </c>
      <c r="E12" s="40">
        <f t="shared" si="1"/>
        <v>0.55166262481518757</v>
      </c>
      <c r="F12" s="35">
        <f t="shared" si="7"/>
        <v>2.6828396803853067E-6</v>
      </c>
      <c r="G12" s="31"/>
      <c r="H12" s="20">
        <v>0.71081532917226609</v>
      </c>
      <c r="I12" s="21">
        <f t="shared" si="2"/>
        <v>5.3200504630912526E-4</v>
      </c>
      <c r="J12" s="40">
        <f t="shared" si="3"/>
        <v>7.4900399353143618E-2</v>
      </c>
      <c r="K12" s="35">
        <f t="shared" si="8"/>
        <v>1.6578064570430425E-7</v>
      </c>
      <c r="L12" s="12"/>
      <c r="M12" s="22">
        <f t="shared" si="4"/>
        <v>0.71250851046386043</v>
      </c>
      <c r="N12" s="23">
        <f t="shared" si="5"/>
        <v>2.2251863379034731E-3</v>
      </c>
      <c r="O12" s="40">
        <f t="shared" si="6"/>
        <v>0.3132815120841656</v>
      </c>
      <c r="P12" s="35">
        <f t="shared" si="9"/>
        <v>3.7870235078856795E-7</v>
      </c>
    </row>
    <row r="13" spans="1:16" ht="15.75" thickBot="1" x14ac:dyDescent="0.3">
      <c r="A13" s="24" t="s">
        <v>3</v>
      </c>
      <c r="B13" s="25">
        <f>AVERAGE(B4:B12)</f>
        <v>0.71070247363076922</v>
      </c>
      <c r="C13" s="25">
        <f>AVERAGE(C4:C12)</f>
        <v>0.71561690220320084</v>
      </c>
      <c r="D13" s="25">
        <f>AVERAGE(D4:D12)</f>
        <v>4.9144285724316899E-3</v>
      </c>
      <c r="E13" s="25">
        <f t="shared" si="1"/>
        <v>0.69148887963274741</v>
      </c>
      <c r="F13" s="45"/>
      <c r="G13" s="25"/>
      <c r="H13" s="25">
        <f>AVERAGE(H4:H12)</f>
        <v>0.71489610128425063</v>
      </c>
      <c r="I13" s="25">
        <f>AVERAGE(I4:I12)</f>
        <v>4.1936276534812154E-3</v>
      </c>
      <c r="J13" s="25">
        <f t="shared" si="3"/>
        <v>0.59006796923857696</v>
      </c>
      <c r="K13" s="45"/>
      <c r="L13" s="25"/>
      <c r="M13" s="25">
        <f>AVERAGE(M4:M12)</f>
        <v>0.71525650174372568</v>
      </c>
      <c r="N13" s="25">
        <f>M13-B12</f>
        <v>4.9731776177687204E-3</v>
      </c>
      <c r="O13" s="25">
        <f>(M13-B13)/B13*100</f>
        <v>0.64077842443565447</v>
      </c>
      <c r="P13" s="41"/>
    </row>
    <row r="14" spans="1:16" ht="15.75" thickBot="1" x14ac:dyDescent="0.3">
      <c r="A14" s="26" t="s">
        <v>9</v>
      </c>
      <c r="B14" s="27">
        <f>STDEV(B4:B12)</f>
        <v>8.0928162287064083E-4</v>
      </c>
      <c r="C14" s="28">
        <f>STDEV(C4:C12)</f>
        <v>1.9691306724467679E-3</v>
      </c>
      <c r="D14" s="28">
        <f>STDEV(D4:D12)</f>
        <v>2.1161585384136821E-3</v>
      </c>
      <c r="E14" s="36" t="s">
        <v>11</v>
      </c>
      <c r="F14" s="42">
        <f>SQRT(SUM(F5:F12)/$A$12/2)</f>
        <v>1.0567204482028662E-3</v>
      </c>
      <c r="G14" s="29"/>
      <c r="H14" s="28">
        <f>STDEV(H4:H12)</f>
        <v>3.2519388476816794E-3</v>
      </c>
      <c r="I14" s="28">
        <f>STDEV(I4:I12)</f>
        <v>3.0480888481733194E-3</v>
      </c>
      <c r="J14" s="36" t="s">
        <v>11</v>
      </c>
      <c r="K14" s="42">
        <f>SQRT(SUM(K5:K12)/$A$12/2)</f>
        <v>1.9001275745860809E-3</v>
      </c>
      <c r="L14" s="29"/>
      <c r="M14" s="29">
        <f>STDEV(M4:M12)</f>
        <v>2.4814282509728679E-3</v>
      </c>
      <c r="N14" s="28">
        <f>STDEV(N4:N12)</f>
        <v>2.4115724166278224E-3</v>
      </c>
      <c r="O14" s="36" t="s">
        <v>11</v>
      </c>
      <c r="P14" s="48">
        <f>SQRT(SUM(P5:P12)/$A$12/2)</f>
        <v>1.2924900139532911E-3</v>
      </c>
    </row>
    <row r="15" spans="1:16" x14ac:dyDescent="0.25">
      <c r="O15" s="46" t="s">
        <v>12</v>
      </c>
      <c r="P15" s="47">
        <f>SQRT((F14*F14+K14*K14)/2)</f>
        <v>1.5373911189662259E-3</v>
      </c>
    </row>
    <row r="16" spans="1:16" x14ac:dyDescent="0.25">
      <c r="O16" s="46" t="s">
        <v>13</v>
      </c>
      <c r="P16" s="49">
        <f>P15/SQRT(2)</f>
        <v>1.0870996855569925E-3</v>
      </c>
    </row>
    <row r="17" spans="12:12" x14ac:dyDescent="0.25">
      <c r="L17" t="s">
        <v>15</v>
      </c>
    </row>
    <row r="18" spans="12:12" x14ac:dyDescent="0.25">
      <c r="L18" t="s">
        <v>14</v>
      </c>
    </row>
  </sheetData>
  <mergeCells count="3">
    <mergeCell ref="C2:E2"/>
    <mergeCell ref="H2:J2"/>
    <mergeCell ref="M2:O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Чигинев Андрей Викторович</dc:creator>
  <cp:lastModifiedBy>SMS</cp:lastModifiedBy>
  <dcterms:created xsi:type="dcterms:W3CDTF">2016-04-19T11:31:34Z</dcterms:created>
  <dcterms:modified xsi:type="dcterms:W3CDTF">2016-04-20T08:26:04Z</dcterms:modified>
</cp:coreProperties>
</file>