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19" i="1" l="1"/>
  <c r="C19" i="1"/>
  <c r="B19" i="1"/>
  <c r="E18" i="1" l="1"/>
  <c r="J19" i="1"/>
  <c r="M6" i="1"/>
  <c r="M5" i="1"/>
  <c r="M4" i="1"/>
  <c r="L17" i="1"/>
  <c r="L16" i="1"/>
  <c r="L15" i="1"/>
  <c r="L14" i="1"/>
  <c r="L13" i="1"/>
  <c r="L11" i="1"/>
  <c r="F19" i="1" l="1"/>
  <c r="E19" i="1"/>
  <c r="E21" i="1" s="1"/>
  <c r="I18" i="1"/>
  <c r="I19" i="1" s="1"/>
  <c r="H18" i="1" l="1"/>
  <c r="G18" i="1"/>
  <c r="G19" i="1" s="1"/>
  <c r="L18" i="1" l="1"/>
  <c r="H19" i="1"/>
</calcChain>
</file>

<file path=xl/sharedStrings.xml><?xml version="1.0" encoding="utf-8"?>
<sst xmlns="http://schemas.openxmlformats.org/spreadsheetml/2006/main" count="50" uniqueCount="45">
  <si>
    <t>Месяц</t>
  </si>
  <si>
    <t>год</t>
  </si>
  <si>
    <t>расход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</si>
  <si>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</si>
  <si>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</si>
  <si>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</si>
  <si>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</si>
  <si>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</si>
  <si>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</si>
  <si>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</si>
  <si>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</si>
  <si>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</si>
  <si>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</t>
  </si>
  <si>
    <t>Мгвс</t>
  </si>
  <si>
    <t>Мгвс по справке</t>
  </si>
  <si>
    <t>м3</t>
  </si>
  <si>
    <t>декабрь*</t>
  </si>
  <si>
    <t>за 26 дн</t>
  </si>
  <si>
    <t>за 32 дня</t>
  </si>
  <si>
    <t>февраль **</t>
  </si>
  <si>
    <t>март**</t>
  </si>
  <si>
    <t xml:space="preserve">  </t>
  </si>
  <si>
    <t>** 2015г по архиву за полный месяц</t>
  </si>
  <si>
    <t>Разница</t>
  </si>
  <si>
    <t>2016  и 2015г</t>
  </si>
  <si>
    <t>2009г</t>
  </si>
  <si>
    <t>2010г</t>
  </si>
  <si>
    <t>2011г</t>
  </si>
  <si>
    <t>2017  и 2016г</t>
  </si>
  <si>
    <t>всего</t>
  </si>
  <si>
    <t xml:space="preserve">Расход </t>
  </si>
  <si>
    <t>период</t>
  </si>
  <si>
    <t>снятия</t>
  </si>
  <si>
    <t>после</t>
  </si>
  <si>
    <t>поверки</t>
  </si>
  <si>
    <t>КМ5 поверка</t>
  </si>
  <si>
    <t>за 24 дня</t>
  </si>
  <si>
    <t>по архиву</t>
  </si>
  <si>
    <t>Данные за январь-август 2015г от ЕТО.</t>
  </si>
  <si>
    <t>В июле 2012г КМ5 был на поверке,( с 22 июня по 8 августа). Данных расхода  проставила  по августу.</t>
  </si>
  <si>
    <t>*дек с 25.11 по 31.12</t>
  </si>
  <si>
    <t>В мае 2012  показания расхода горячей воды были искусственно " накручены".  на 340 т.</t>
  </si>
  <si>
    <t xml:space="preserve">27 апреля  2016 г  КМ5-4 был досрочно снят на поверку, которую благополучно прошел. Расход рассчитан ЕТО (якобы) </t>
  </si>
  <si>
    <t>по данным мая 2015г. Я пересчитала  за первую половину месяца по средним данным апреля 2016г за вторую по имеющимся</t>
  </si>
  <si>
    <t>данным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</si>
</sst>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right"/>
    </xf>
    <xf numFmtId="4" fontId="6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4" fontId="6" fillId="3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0" fillId="3" borderId="2" xfId="0" applyFill="1" applyBorder="1"/>
    <xf numFmtId="0" fontId="3" fillId="0" borderId="2" xfId="0" applyFont="1" applyBorder="1"/>
    <xf numFmtId="0" fontId="5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2" fillId="2" borderId="1" xfId="0" applyFont="1" applyFill="1" applyBorder="1"/>
    <xf numFmtId="0" fontId="0" fillId="0" borderId="16" xfId="0" applyBorder="1"/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5" xfId="0" applyBorder="1"/>
    <xf numFmtId="17" fontId="0" fillId="0" borderId="20" xfId="0" applyNumberFormat="1" applyBorder="1"/>
    <xf numFmtId="0" fontId="0" fillId="0" borderId="7" xfId="0" applyBorder="1"/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4" fontId="6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2" xfId="0" applyFill="1" applyBorder="1"/>
    <xf numFmtId="0" fontId="1" fillId="0" borderId="2" xfId="0" applyFont="1" applyFill="1" applyBorder="1"/>
    <xf numFmtId="0" fontId="2" fillId="0" borderId="14" xfId="0" applyFont="1" applyFill="1" applyBorder="1"/>
    <xf numFmtId="0" fontId="0" fillId="0" borderId="17" xfId="0" applyFill="1" applyBorder="1"/>
    <xf numFmtId="0" fontId="0" fillId="0" borderId="17" xfId="0" applyFill="1" applyBorder="1" applyAlignment="1">
      <alignment horizontal="right"/>
    </xf>
    <xf numFmtId="0" fontId="7" fillId="0" borderId="8" xfId="0" applyFont="1" applyBorder="1"/>
    <xf numFmtId="17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A30" sqref="A30"/>
    </sheetView>
  </sheetViews>
  <sheetFormatPr defaultRowHeight="15" x14ac:dyDescent="0.25"/>
  <cols>
    <col min="1" max="1" width="11" customWidth="1"/>
    <col min="2" max="2" width="7.28515625" customWidth="1"/>
    <col min="3" max="3" width="6.85546875" customWidth="1"/>
    <col min="4" max="4" width="7" customWidth="1"/>
    <col min="10" max="10" width="7.140625" customWidth="1"/>
    <col min="12" max="12" width="11" customWidth="1"/>
    <col min="13" max="13" width="11.85546875" customWidth="1"/>
  </cols>
  <sheetData>
    <row r="1" spans="1:13" x14ac:dyDescent="0.25">
      <c r="A1" s="14" t="s">
        <v>0</v>
      </c>
      <c r="B1" s="15"/>
      <c r="C1" s="15"/>
      <c r="D1" s="15"/>
      <c r="E1" s="15"/>
      <c r="F1" s="15" t="s">
        <v>1</v>
      </c>
      <c r="G1" s="15"/>
      <c r="H1" s="15"/>
      <c r="I1" s="15"/>
      <c r="J1" s="15"/>
      <c r="K1" s="15"/>
      <c r="L1" s="15"/>
      <c r="M1" s="16"/>
    </row>
    <row r="2" spans="1:13" x14ac:dyDescent="0.25">
      <c r="A2" s="17"/>
      <c r="B2" s="1" t="s">
        <v>25</v>
      </c>
      <c r="C2" s="1" t="s">
        <v>26</v>
      </c>
      <c r="D2" s="1" t="s">
        <v>27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 t="s">
        <v>31</v>
      </c>
      <c r="L2" s="1" t="s">
        <v>23</v>
      </c>
      <c r="M2" s="18" t="s">
        <v>23</v>
      </c>
    </row>
    <row r="3" spans="1:13" ht="15.75" thickBot="1" x14ac:dyDescent="0.3">
      <c r="A3" s="19"/>
      <c r="B3" s="20" t="s">
        <v>30</v>
      </c>
      <c r="C3" s="20" t="s">
        <v>13</v>
      </c>
      <c r="D3" s="20" t="s">
        <v>37</v>
      </c>
      <c r="E3" s="20"/>
      <c r="F3" s="20" t="s">
        <v>2</v>
      </c>
      <c r="G3" s="20" t="s">
        <v>13</v>
      </c>
      <c r="H3" s="20" t="s">
        <v>14</v>
      </c>
      <c r="I3" s="20"/>
      <c r="J3" s="20"/>
      <c r="K3" s="20" t="s">
        <v>32</v>
      </c>
      <c r="L3" s="20" t="s">
        <v>24</v>
      </c>
      <c r="M3" s="21" t="s">
        <v>28</v>
      </c>
    </row>
    <row r="4" spans="1:13" x14ac:dyDescent="0.25">
      <c r="A4" s="14" t="s">
        <v>3</v>
      </c>
      <c r="B4" s="33">
        <v>865.5</v>
      </c>
      <c r="C4" s="34">
        <v>406.48</v>
      </c>
      <c r="D4" s="15">
        <v>375</v>
      </c>
      <c r="E4" s="35">
        <v>369.58</v>
      </c>
      <c r="F4" s="15">
        <v>263.52999999999997</v>
      </c>
      <c r="G4" s="40">
        <v>280.64999999999998</v>
      </c>
      <c r="H4" s="36">
        <v>397.35</v>
      </c>
      <c r="I4" s="15">
        <v>215.62</v>
      </c>
      <c r="J4" s="16">
        <v>162</v>
      </c>
      <c r="K4" s="31" t="s">
        <v>36</v>
      </c>
      <c r="L4" s="13"/>
      <c r="M4" s="13">
        <f>I4-J4</f>
        <v>53.620000000000005</v>
      </c>
    </row>
    <row r="5" spans="1:13" x14ac:dyDescent="0.25">
      <c r="A5" s="17" t="s">
        <v>19</v>
      </c>
      <c r="B5" s="5">
        <v>406.08</v>
      </c>
      <c r="C5" s="2">
        <v>465.46</v>
      </c>
      <c r="D5" s="1">
        <v>397.84</v>
      </c>
      <c r="E5" s="3">
        <v>394.02</v>
      </c>
      <c r="F5" s="1">
        <v>245</v>
      </c>
      <c r="G5" s="41">
        <v>290</v>
      </c>
      <c r="H5" s="6">
        <v>395.29</v>
      </c>
      <c r="I5" s="1">
        <v>339.92</v>
      </c>
      <c r="J5" s="18">
        <v>259.74</v>
      </c>
      <c r="K5" s="29" t="s">
        <v>18</v>
      </c>
      <c r="L5" s="1"/>
      <c r="M5" s="1">
        <f t="shared" ref="M5:M6" si="0">I5-J5</f>
        <v>80.180000000000007</v>
      </c>
    </row>
    <row r="6" spans="1:13" x14ac:dyDescent="0.25">
      <c r="A6" s="17" t="s">
        <v>20</v>
      </c>
      <c r="B6" s="5">
        <v>456.41</v>
      </c>
      <c r="C6" s="7">
        <v>528.11</v>
      </c>
      <c r="D6" s="1">
        <v>506.53</v>
      </c>
      <c r="E6" s="3">
        <v>419.69</v>
      </c>
      <c r="F6" s="1">
        <v>317.38</v>
      </c>
      <c r="G6" s="42">
        <v>391.8</v>
      </c>
      <c r="H6" s="6">
        <v>367.18</v>
      </c>
      <c r="I6" s="1">
        <v>298.58</v>
      </c>
      <c r="J6" s="18">
        <v>215.23</v>
      </c>
      <c r="K6" s="29" t="s">
        <v>17</v>
      </c>
      <c r="L6" s="1"/>
      <c r="M6" s="1">
        <f t="shared" si="0"/>
        <v>83.35</v>
      </c>
    </row>
    <row r="7" spans="1:13" x14ac:dyDescent="0.25">
      <c r="A7" s="17" t="s">
        <v>4</v>
      </c>
      <c r="B7" s="5">
        <v>586.33000000000004</v>
      </c>
      <c r="C7" s="2">
        <v>478.56</v>
      </c>
      <c r="D7" s="1">
        <v>393.45</v>
      </c>
      <c r="E7" s="3">
        <v>395.13</v>
      </c>
      <c r="F7" s="1">
        <v>305</v>
      </c>
      <c r="G7" s="41">
        <v>346.73</v>
      </c>
      <c r="H7" s="6">
        <v>349.92</v>
      </c>
      <c r="I7" s="1">
        <v>401.77</v>
      </c>
      <c r="J7" s="18"/>
      <c r="K7" s="29"/>
      <c r="L7" s="1" t="s">
        <v>33</v>
      </c>
      <c r="M7" s="1"/>
    </row>
    <row r="8" spans="1:13" ht="12" customHeight="1" x14ac:dyDescent="0.25">
      <c r="A8" s="17"/>
      <c r="B8" s="5"/>
      <c r="C8" s="2"/>
      <c r="D8" s="1"/>
      <c r="E8" s="3"/>
      <c r="F8" s="1"/>
      <c r="G8" s="41"/>
      <c r="H8" s="6"/>
      <c r="I8" s="1" t="s">
        <v>35</v>
      </c>
      <c r="J8" s="18"/>
      <c r="K8" s="29"/>
      <c r="L8" s="1"/>
      <c r="M8" s="1"/>
    </row>
    <row r="9" spans="1:13" x14ac:dyDescent="0.25">
      <c r="A9" s="17" t="s">
        <v>5</v>
      </c>
      <c r="B9" s="5">
        <v>456.04</v>
      </c>
      <c r="C9" s="2">
        <v>408.25</v>
      </c>
      <c r="D9" s="1">
        <v>396.39</v>
      </c>
      <c r="E9" s="8">
        <v>647.54999999999995</v>
      </c>
      <c r="F9" s="1">
        <v>303.55</v>
      </c>
      <c r="G9" s="42">
        <v>324.69</v>
      </c>
      <c r="H9" s="9">
        <v>252.46</v>
      </c>
      <c r="I9" s="10">
        <v>386.57</v>
      </c>
      <c r="J9" s="18"/>
      <c r="K9" s="29"/>
      <c r="L9" s="1" t="s">
        <v>34</v>
      </c>
      <c r="M9" s="1"/>
    </row>
    <row r="10" spans="1:13" ht="0.75" customHeight="1" x14ac:dyDescent="0.25">
      <c r="A10" s="17"/>
      <c r="B10" s="5"/>
      <c r="C10" s="2"/>
      <c r="D10" s="1"/>
      <c r="E10" s="8"/>
      <c r="F10" s="1"/>
      <c r="G10" s="42"/>
      <c r="H10" s="9"/>
      <c r="I10" s="10"/>
      <c r="J10" s="18"/>
      <c r="K10" s="29"/>
      <c r="L10" s="1"/>
      <c r="M10" s="1"/>
    </row>
    <row r="11" spans="1:13" x14ac:dyDescent="0.25">
      <c r="A11" s="17" t="s">
        <v>6</v>
      </c>
      <c r="B11" s="5">
        <v>503.53</v>
      </c>
      <c r="C11" s="2">
        <v>372.66</v>
      </c>
      <c r="D11" s="1">
        <v>493.91</v>
      </c>
      <c r="E11" s="3">
        <v>275.60000000000002</v>
      </c>
      <c r="F11" s="1">
        <v>304.10000000000002</v>
      </c>
      <c r="G11" s="41">
        <v>262.27999999999997</v>
      </c>
      <c r="H11" s="9">
        <v>222.45</v>
      </c>
      <c r="I11" s="1">
        <v>184.5</v>
      </c>
      <c r="J11" s="18"/>
      <c r="K11" s="29"/>
      <c r="L11" s="1">
        <f>H11-I11</f>
        <v>37.949999999999989</v>
      </c>
      <c r="M11" s="1"/>
    </row>
    <row r="12" spans="1:13" ht="12" customHeight="1" x14ac:dyDescent="0.25">
      <c r="A12" s="17"/>
      <c r="B12" s="5"/>
      <c r="C12" s="2"/>
      <c r="D12" s="1"/>
      <c r="E12" s="3" t="s">
        <v>35</v>
      </c>
      <c r="F12" s="1"/>
      <c r="G12" s="41"/>
      <c r="H12" s="9"/>
      <c r="I12" s="1"/>
      <c r="J12" s="18"/>
      <c r="K12" s="29"/>
      <c r="L12" s="1"/>
      <c r="M12" s="1"/>
    </row>
    <row r="13" spans="1:13" x14ac:dyDescent="0.25">
      <c r="A13" s="17" t="s">
        <v>7</v>
      </c>
      <c r="B13" s="5">
        <v>447.82</v>
      </c>
      <c r="C13" s="2">
        <v>345.19</v>
      </c>
      <c r="D13" s="1">
        <v>449.18</v>
      </c>
      <c r="E13" s="11">
        <v>206</v>
      </c>
      <c r="F13" s="1">
        <v>219.78</v>
      </c>
      <c r="G13" s="41">
        <v>281.76</v>
      </c>
      <c r="H13" s="9">
        <v>246.87</v>
      </c>
      <c r="I13" s="1">
        <v>183.19</v>
      </c>
      <c r="J13" s="18"/>
      <c r="K13" s="29"/>
      <c r="L13" s="1">
        <f t="shared" ref="L13:L18" si="1">H13-I13</f>
        <v>63.680000000000007</v>
      </c>
      <c r="M13" s="1"/>
    </row>
    <row r="14" spans="1:13" x14ac:dyDescent="0.25">
      <c r="A14" s="17" t="s">
        <v>8</v>
      </c>
      <c r="B14" s="5">
        <v>531.01</v>
      </c>
      <c r="C14" s="2">
        <v>334.55</v>
      </c>
      <c r="D14" s="1">
        <v>336.08</v>
      </c>
      <c r="E14" s="11">
        <v>206.44</v>
      </c>
      <c r="F14" s="1">
        <v>279.20999999999998</v>
      </c>
      <c r="G14" s="41">
        <v>223.77</v>
      </c>
      <c r="H14" s="9">
        <v>248.61</v>
      </c>
      <c r="I14" s="1">
        <v>210.65</v>
      </c>
      <c r="J14" s="18"/>
      <c r="K14" s="29"/>
      <c r="L14" s="1">
        <f t="shared" si="1"/>
        <v>37.960000000000008</v>
      </c>
      <c r="M14" s="1"/>
    </row>
    <row r="15" spans="1:13" x14ac:dyDescent="0.25">
      <c r="A15" s="17" t="s">
        <v>9</v>
      </c>
      <c r="B15" s="5">
        <v>576.78</v>
      </c>
      <c r="C15" s="2">
        <v>420.36</v>
      </c>
      <c r="D15" s="1">
        <v>288</v>
      </c>
      <c r="E15" s="1">
        <v>275.7</v>
      </c>
      <c r="F15" s="1">
        <v>273.33</v>
      </c>
      <c r="G15" s="41">
        <v>259.04000000000002</v>
      </c>
      <c r="H15" s="4">
        <v>270.77999999999997</v>
      </c>
      <c r="I15" s="1">
        <v>205.89</v>
      </c>
      <c r="J15" s="18"/>
      <c r="K15" s="29"/>
      <c r="L15" s="1">
        <f t="shared" si="1"/>
        <v>64.889999999999986</v>
      </c>
      <c r="M15" s="1"/>
    </row>
    <row r="16" spans="1:13" x14ac:dyDescent="0.25">
      <c r="A16" s="17" t="s">
        <v>10</v>
      </c>
      <c r="B16" s="5">
        <v>485.89</v>
      </c>
      <c r="C16" s="7">
        <v>529.02</v>
      </c>
      <c r="D16" s="12">
        <v>363.34</v>
      </c>
      <c r="E16" s="1">
        <v>310.5</v>
      </c>
      <c r="F16" s="1">
        <v>311.33</v>
      </c>
      <c r="G16" s="42">
        <v>326.06</v>
      </c>
      <c r="H16" s="6">
        <v>284.58999999999997</v>
      </c>
      <c r="I16" s="1">
        <v>200.02</v>
      </c>
      <c r="J16" s="18"/>
      <c r="K16" s="29"/>
      <c r="L16" s="1">
        <f t="shared" si="1"/>
        <v>84.569999999999965</v>
      </c>
      <c r="M16" s="1"/>
    </row>
    <row r="17" spans="1:13" x14ac:dyDescent="0.25">
      <c r="A17" s="17" t="s">
        <v>11</v>
      </c>
      <c r="B17" s="5">
        <v>457.44</v>
      </c>
      <c r="C17" s="2">
        <v>453.71</v>
      </c>
      <c r="D17" s="1">
        <v>401.87</v>
      </c>
      <c r="E17" s="1">
        <v>325.95999999999998</v>
      </c>
      <c r="F17" s="1">
        <v>281.04000000000002</v>
      </c>
      <c r="G17" s="41">
        <v>316.29000000000002</v>
      </c>
      <c r="H17" s="6">
        <v>322.92</v>
      </c>
      <c r="I17" s="1">
        <v>185.75</v>
      </c>
      <c r="J17" s="18"/>
      <c r="K17" s="29"/>
      <c r="L17" s="1">
        <f t="shared" si="1"/>
        <v>137.17000000000002</v>
      </c>
      <c r="M17" s="1"/>
    </row>
    <row r="18" spans="1:13" ht="15.75" thickBot="1" x14ac:dyDescent="0.3">
      <c r="A18" s="19" t="s">
        <v>16</v>
      </c>
      <c r="B18" s="37">
        <v>470.05</v>
      </c>
      <c r="C18" s="38">
        <v>482.19</v>
      </c>
      <c r="D18" s="20">
        <v>435.24</v>
      </c>
      <c r="E18" s="20">
        <f>295.7+104.5</f>
        <v>400.2</v>
      </c>
      <c r="F18" s="20">
        <v>275.2</v>
      </c>
      <c r="G18" s="43">
        <f>336.81</f>
        <v>336.81</v>
      </c>
      <c r="H18" s="39">
        <f>299.24+93.42</f>
        <v>392.66</v>
      </c>
      <c r="I18" s="20">
        <f>199.24+71</f>
        <v>270.24</v>
      </c>
      <c r="J18" s="21"/>
      <c r="K18" s="32"/>
      <c r="L18" s="22">
        <f t="shared" si="1"/>
        <v>122.42000000000002</v>
      </c>
      <c r="M18" s="22"/>
    </row>
    <row r="19" spans="1:13" ht="15.75" thickBot="1" x14ac:dyDescent="0.3">
      <c r="A19" s="24" t="s">
        <v>12</v>
      </c>
      <c r="B19" s="25">
        <f>SUM(B4:B18)</f>
        <v>6242.88</v>
      </c>
      <c r="C19" s="25">
        <f>SUM(C4:C18)</f>
        <v>5224.54</v>
      </c>
      <c r="D19" s="45">
        <f>SUM(D4:D18)</f>
        <v>4836.83</v>
      </c>
      <c r="E19" s="44">
        <f t="shared" ref="E19:F19" si="2">SUM(E4:E18)</f>
        <v>4226.37</v>
      </c>
      <c r="F19" s="44">
        <f t="shared" si="2"/>
        <v>3378.4499999999994</v>
      </c>
      <c r="G19" s="44">
        <f>SUM(G4:G18)</f>
        <v>3639.8799999999997</v>
      </c>
      <c r="H19" s="44">
        <f t="shared" ref="H19:I19" si="3">SUM(H4:H18)</f>
        <v>3751.0800000000008</v>
      </c>
      <c r="I19" s="44">
        <f t="shared" si="3"/>
        <v>3082.7</v>
      </c>
      <c r="J19" s="44">
        <f>SUM(J4:J18)</f>
        <v>636.97</v>
      </c>
      <c r="K19" s="44"/>
      <c r="L19" s="26">
        <v>548.67999999999995</v>
      </c>
      <c r="M19" s="27">
        <v>217.15</v>
      </c>
    </row>
    <row r="20" spans="1:13" ht="15.75" thickBot="1" x14ac:dyDescent="0.3">
      <c r="A20" s="47">
        <v>41030</v>
      </c>
      <c r="B20" s="13"/>
      <c r="C20" s="13"/>
      <c r="D20" s="13"/>
      <c r="E20" s="13">
        <v>-340</v>
      </c>
      <c r="F20" s="13" t="s">
        <v>15</v>
      </c>
      <c r="G20" s="23"/>
      <c r="H20" s="13" t="s">
        <v>15</v>
      </c>
      <c r="I20" s="13"/>
      <c r="J20" s="13"/>
      <c r="K20" s="13"/>
      <c r="L20" s="30">
        <v>217.15</v>
      </c>
      <c r="M20" s="13" t="s">
        <v>21</v>
      </c>
    </row>
    <row r="21" spans="1:13" ht="16.5" thickBot="1" x14ac:dyDescent="0.3">
      <c r="A21" s="1"/>
      <c r="B21" s="1"/>
      <c r="C21" s="1"/>
      <c r="D21" s="1"/>
      <c r="E21" s="1">
        <f>E19+E20</f>
        <v>3886.37</v>
      </c>
      <c r="F21" s="1"/>
      <c r="G21" s="1"/>
      <c r="H21" s="1"/>
      <c r="I21" s="1"/>
      <c r="J21" s="1"/>
      <c r="K21" s="28" t="s">
        <v>29</v>
      </c>
      <c r="L21" s="46">
        <v>765.83</v>
      </c>
      <c r="M21" s="29" t="s">
        <v>15</v>
      </c>
    </row>
    <row r="23" spans="1:13" x14ac:dyDescent="0.25">
      <c r="A23" t="s">
        <v>40</v>
      </c>
    </row>
    <row r="24" spans="1:13" x14ac:dyDescent="0.25">
      <c r="A24" t="s">
        <v>22</v>
      </c>
    </row>
    <row r="25" spans="1:13" x14ac:dyDescent="0.25">
      <c r="A25" t="s">
        <v>38</v>
      </c>
    </row>
    <row r="26" spans="1:13" x14ac:dyDescent="0.25">
      <c r="A26" t="s">
        <v>39</v>
      </c>
    </row>
    <row r="27" spans="1:13" x14ac:dyDescent="0.25">
      <c r="A27" t="s">
        <v>41</v>
      </c>
    </row>
    <row r="28" spans="1:13" x14ac:dyDescent="0.25">
      <c r="A28" t="s">
        <v>42</v>
      </c>
    </row>
    <row r="29" spans="1:13" x14ac:dyDescent="0.25">
      <c r="A29" t="s">
        <v>43</v>
      </c>
    </row>
    <row r="30" spans="1:13" x14ac:dyDescent="0.25">
      <c r="A30" t="s">
        <v>44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2017-04-29T17:33:42Z</dcterms:modified>
</cp:coreProperties>
</file>